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202300"/>
  <xr:revisionPtr revIDLastSave="0" documentId="13_ncr:1_{CDD0FA13-E5FE-4FE1-9AFB-8E9B6BFBF87B}" xr6:coauthVersionLast="47" xr6:coauthVersionMax="47" xr10:uidLastSave="{00000000-0000-0000-0000-000000000000}"/>
  <bookViews>
    <workbookView xWindow="28680" yWindow="-120" windowWidth="29040" windowHeight="15840" xr2:uid="{914D194B-5758-45C1-ACCE-E8B2DA58EB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G17" i="1" s="1"/>
  <c r="C15" i="1"/>
  <c r="G15" i="1" s="1"/>
  <c r="E13" i="1"/>
  <c r="C13" i="1"/>
  <c r="G13" i="1" s="1"/>
  <c r="H13" i="1" s="1"/>
  <c r="G8" i="1"/>
  <c r="E4" i="1"/>
  <c r="C8" i="1"/>
  <c r="C6" i="1"/>
  <c r="G6" i="1" s="1"/>
  <c r="C4" i="1"/>
  <c r="G4" i="1" s="1"/>
  <c r="H17" i="1" l="1"/>
  <c r="H15" i="1"/>
  <c r="H6" i="1"/>
  <c r="H4" i="1"/>
  <c r="H8" i="1"/>
  <c r="J13" i="1" l="1"/>
  <c r="J4" i="1"/>
</calcChain>
</file>

<file path=xl/sharedStrings.xml><?xml version="1.0" encoding="utf-8"?>
<sst xmlns="http://schemas.openxmlformats.org/spreadsheetml/2006/main" count="37" uniqueCount="20">
  <si>
    <t>propagated error</t>
  </si>
  <si>
    <t>Metal Pendulum Period Method MOI</t>
  </si>
  <si>
    <t>r_cm(m)</t>
  </si>
  <si>
    <t>M(kg)</t>
  </si>
  <si>
    <t>T(s)</t>
  </si>
  <si>
    <t>delta M (kg)</t>
  </si>
  <si>
    <t>M incremented(kg)</t>
  </si>
  <si>
    <t>MOI formula(kgm^2)</t>
  </si>
  <si>
    <t>delta r_cm(m)</t>
  </si>
  <si>
    <t>r_cm incremented(m)</t>
  </si>
  <si>
    <t>delta T(s)</t>
  </si>
  <si>
    <t>T incremented(s)</t>
  </si>
  <si>
    <t>M incremented value(kgm^2)</t>
  </si>
  <si>
    <t>r_cm incremented value(kgm^2)</t>
  </si>
  <si>
    <t>T incremented value(kgm^2)</t>
  </si>
  <si>
    <t>3D Print Pendulum Period Method MOI</t>
  </si>
  <si>
    <t>delta I_M (kgm^2)</t>
  </si>
  <si>
    <t>delta I_r_cm(kgm^2)</t>
  </si>
  <si>
    <t>delta I_T(kgm^2)</t>
  </si>
  <si>
    <t>Data analysis for "A 3D-Printed Ballistic Pendulum Retrofit for the Rotary Motion Sensor" Hannan and Sullivan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</si>
</sst>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"/>
    <numFmt numFmtId="166" formatCode="0.0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0" fillId="2" borderId="0" xfId="0" applyFill="1"/>
    <xf numFmtId="165" fontId="0" fillId="0" borderId="0" xfId="0" applyNumberFormat="1"/>
    <xf numFmtId="166" fontId="0" fillId="0" borderId="0" xfId="0" applyNumberFormat="1"/>
    <xf numFmtId="164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5F157-D347-45CD-99A9-89E7D2DE1431}">
  <dimension ref="A1:J17"/>
  <sheetViews>
    <sheetView tabSelected="1" workbookViewId="0"/>
  </sheetViews>
  <sheetFormatPr defaultRowHeight="14.4" x14ac:dyDescent="0.3"/>
  <cols>
    <col min="1" max="1" width="19.21875" style="3" customWidth="1"/>
    <col min="2" max="2" width="18.109375" customWidth="1"/>
    <col min="3" max="3" width="19.88671875" customWidth="1"/>
    <col min="4" max="4" width="1.5546875" style="4" customWidth="1"/>
    <col min="5" max="5" width="17.77734375" customWidth="1"/>
    <col min="6" max="6" width="1.6640625" style="4" customWidth="1"/>
    <col min="7" max="7" width="27.88671875" customWidth="1"/>
    <col min="8" max="8" width="18" customWidth="1"/>
    <col min="9" max="9" width="1.77734375" style="4" customWidth="1"/>
    <col min="10" max="10" width="26.77734375" customWidth="1"/>
  </cols>
  <sheetData>
    <row r="1" spans="1:10" x14ac:dyDescent="0.3">
      <c r="A1" s="3" t="s">
        <v>19</v>
      </c>
    </row>
    <row r="2" spans="1:10" x14ac:dyDescent="0.3">
      <c r="A2" s="7" t="s">
        <v>1</v>
      </c>
      <c r="B2" s="8"/>
      <c r="C2" s="8"/>
      <c r="D2" s="8"/>
      <c r="E2" s="8"/>
      <c r="F2" s="8"/>
      <c r="G2" s="8"/>
      <c r="H2" s="8"/>
      <c r="I2" s="8"/>
    </row>
    <row r="3" spans="1:10" x14ac:dyDescent="0.3">
      <c r="A3" s="2" t="s">
        <v>3</v>
      </c>
      <c r="B3" s="1" t="s">
        <v>5</v>
      </c>
      <c r="C3" s="1" t="s">
        <v>6</v>
      </c>
      <c r="E3" s="1" t="s">
        <v>7</v>
      </c>
      <c r="G3" s="1" t="s">
        <v>12</v>
      </c>
      <c r="H3" s="1" t="s">
        <v>16</v>
      </c>
      <c r="J3" s="1" t="s">
        <v>0</v>
      </c>
    </row>
    <row r="4" spans="1:10" x14ac:dyDescent="0.3">
      <c r="A4" s="5">
        <v>0.17072999999999999</v>
      </c>
      <c r="B4" s="5">
        <v>5.0000000000000002E-5</v>
      </c>
      <c r="C4" s="5">
        <f>A4+B4</f>
        <v>0.17077999999999999</v>
      </c>
      <c r="E4">
        <f>A4*(9.80665)*A6*A8^2/(4*(PI())^2)</f>
        <v>3.1667002321335833E-3</v>
      </c>
      <c r="G4">
        <f>C4*(9.80665)*A6*A8^2/(4*(PI())^2)</f>
        <v>3.1676276321898514E-3</v>
      </c>
      <c r="H4">
        <f>G4-E4</f>
        <v>9.2740005626801986E-7</v>
      </c>
      <c r="J4">
        <f>SQRT(H4^2+H6^2+H8^2)</f>
        <v>4.8376589538315218E-5</v>
      </c>
    </row>
    <row r="5" spans="1:10" x14ac:dyDescent="0.3">
      <c r="A5" s="2" t="s">
        <v>2</v>
      </c>
      <c r="B5" s="1" t="s">
        <v>8</v>
      </c>
      <c r="C5" s="1" t="s">
        <v>9</v>
      </c>
      <c r="G5" s="1" t="s">
        <v>13</v>
      </c>
      <c r="H5" s="1" t="s">
        <v>17</v>
      </c>
    </row>
    <row r="6" spans="1:10" x14ac:dyDescent="0.3">
      <c r="A6" s="5">
        <v>0.1303</v>
      </c>
      <c r="B6" s="5">
        <v>1.6999999999999999E-3</v>
      </c>
      <c r="C6" s="5">
        <f>A6+B6</f>
        <v>0.13200000000000001</v>
      </c>
      <c r="G6">
        <f>A4*(9.80665)*C6*A8^2/(4*(PI())^2)</f>
        <v>3.2080155843563544E-3</v>
      </c>
      <c r="H6">
        <f>G6-E4</f>
        <v>4.1315352222771017E-5</v>
      </c>
    </row>
    <row r="7" spans="1:10" x14ac:dyDescent="0.3">
      <c r="A7" s="2" t="s">
        <v>4</v>
      </c>
      <c r="B7" s="1" t="s">
        <v>10</v>
      </c>
      <c r="C7" s="1" t="s">
        <v>11</v>
      </c>
      <c r="G7" s="1" t="s">
        <v>14</v>
      </c>
      <c r="H7" s="1" t="s">
        <v>18</v>
      </c>
    </row>
    <row r="8" spans="1:10" x14ac:dyDescent="0.3">
      <c r="A8" s="6">
        <v>0.75700000000000001</v>
      </c>
      <c r="B8" s="6">
        <v>3.0000000000000001E-3</v>
      </c>
      <c r="C8" s="6">
        <f>A8+B8</f>
        <v>0.76</v>
      </c>
      <c r="G8">
        <f>A4*(9.80665)*A6*C8^2/(4*(PI())^2)</f>
        <v>3.1918493079655624E-3</v>
      </c>
      <c r="H8">
        <f>G8-E4</f>
        <v>2.5149075831979069E-5</v>
      </c>
    </row>
    <row r="11" spans="1:10" x14ac:dyDescent="0.3">
      <c r="A11" s="7" t="s">
        <v>15</v>
      </c>
      <c r="B11" s="8"/>
      <c r="C11" s="8"/>
      <c r="D11" s="8"/>
      <c r="E11" s="8"/>
      <c r="F11" s="8"/>
      <c r="G11" s="8"/>
      <c r="H11" s="8"/>
      <c r="I11" s="8"/>
    </row>
    <row r="12" spans="1:10" x14ac:dyDescent="0.3">
      <c r="A12" s="2" t="s">
        <v>3</v>
      </c>
      <c r="B12" s="1" t="s">
        <v>5</v>
      </c>
      <c r="C12" s="1" t="s">
        <v>6</v>
      </c>
      <c r="E12" s="1" t="s">
        <v>7</v>
      </c>
      <c r="G12" s="1" t="s">
        <v>12</v>
      </c>
      <c r="H12" s="1" t="s">
        <v>16</v>
      </c>
      <c r="J12" s="1" t="s">
        <v>0</v>
      </c>
    </row>
    <row r="13" spans="1:10" x14ac:dyDescent="0.3">
      <c r="A13" s="5">
        <v>6.0940000000000001E-2</v>
      </c>
      <c r="B13" s="5">
        <v>5.0000000000000002E-5</v>
      </c>
      <c r="C13" s="5">
        <f>A13+B13</f>
        <v>6.0990000000000003E-2</v>
      </c>
      <c r="E13">
        <f>A13*(9.80665)*A15*A17^2/(4*(PI())^2)</f>
        <v>1.1424001098546673E-3</v>
      </c>
      <c r="G13">
        <f>C13*(9.80665)*A15*A17^2/(4*(PI())^2)</f>
        <v>1.1433374253369902E-3</v>
      </c>
      <c r="H13">
        <f>G13-E13</f>
        <v>9.3731548232289102E-7</v>
      </c>
      <c r="J13">
        <f>SQRT(H13^2+H15^2+H17^2)</f>
        <v>3.413843417510653E-5</v>
      </c>
    </row>
    <row r="14" spans="1:10" x14ac:dyDescent="0.3">
      <c r="A14" s="2" t="s">
        <v>2</v>
      </c>
      <c r="B14" s="1" t="s">
        <v>8</v>
      </c>
      <c r="C14" s="1" t="s">
        <v>9</v>
      </c>
      <c r="G14" s="1" t="s">
        <v>13</v>
      </c>
      <c r="H14" s="1" t="s">
        <v>17</v>
      </c>
    </row>
    <row r="15" spans="1:10" x14ac:dyDescent="0.3">
      <c r="A15" s="5">
        <v>0.13100000000000001</v>
      </c>
      <c r="B15" s="5">
        <v>1.8E-3</v>
      </c>
      <c r="C15" s="5">
        <f>A15+B15</f>
        <v>0.1328</v>
      </c>
      <c r="G15">
        <f>A13*(9.80665)*C15*A17^2/(4*(PI())^2)</f>
        <v>1.1580972106007619E-3</v>
      </c>
      <c r="H15">
        <f>G15-E13</f>
        <v>1.569710074609469E-5</v>
      </c>
    </row>
    <row r="16" spans="1:10" x14ac:dyDescent="0.3">
      <c r="A16" s="2" t="s">
        <v>4</v>
      </c>
      <c r="B16" s="1" t="s">
        <v>10</v>
      </c>
      <c r="C16" s="1" t="s">
        <v>11</v>
      </c>
      <c r="G16" s="1" t="s">
        <v>14</v>
      </c>
      <c r="H16" s="1" t="s">
        <v>18</v>
      </c>
    </row>
    <row r="17" spans="1:8" x14ac:dyDescent="0.3">
      <c r="A17" s="6">
        <v>0.75900000000000001</v>
      </c>
      <c r="B17" s="6">
        <v>0.01</v>
      </c>
      <c r="C17" s="6">
        <f>A17+B17</f>
        <v>0.76900000000000002</v>
      </c>
      <c r="G17">
        <f>A13*(9.80665)*A15*C17^2/(4*(PI())^2)</f>
        <v>1.1727011850135066E-3</v>
      </c>
      <c r="H17">
        <f>G17-E13</f>
        <v>3.0301075158839378E-5</v>
      </c>
    </row>
  </sheetData>
  <mergeCells count="2">
    <mergeCell ref="A2:I2"/>
    <mergeCell ref="A11:I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2025-06-15T20:23:26Z</dcterms:created>
  <dcterms:modified xsi:type="dcterms:W3CDTF">2025-11-04T23:54:36Z</dcterms:modified>
</cp:coreProperties>
</file>